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预算收支简表" sheetId="1" r:id="rId1"/>
    <sheet name="Sheet2" sheetId="2" r:id="rId2"/>
  </sheets>
  <definedNames>
    <definedName name="_xlnm.Print_Titles" localSheetId="0">'预算收支简表'!$4:$4</definedName>
  </definedNames>
  <calcPr fullCalcOnLoad="1"/>
</workbook>
</file>

<file path=xl/sharedStrings.xml><?xml version="1.0" encoding="utf-8"?>
<sst xmlns="http://schemas.openxmlformats.org/spreadsheetml/2006/main" count="144" uniqueCount="140">
  <si>
    <t>附件3</t>
  </si>
  <si>
    <t>和龙市2018年预算平衡情况表</t>
  </si>
  <si>
    <t>单位：万元</t>
  </si>
  <si>
    <t>预    算    科    目</t>
  </si>
  <si>
    <t>完成数</t>
  </si>
  <si>
    <t>年初预算</t>
  </si>
  <si>
    <r>
      <t>09</t>
    </r>
    <r>
      <rPr>
        <sz val="10"/>
        <rFont val="宋体"/>
        <family val="0"/>
      </rPr>
      <t>年实际</t>
    </r>
  </si>
  <si>
    <t>税收收入</t>
  </si>
  <si>
    <t>一、一般公共服务</t>
  </si>
  <si>
    <t>一、增值税</t>
  </si>
  <si>
    <t>二、外交</t>
  </si>
  <si>
    <t>二、营业税</t>
  </si>
  <si>
    <t>三、国防</t>
  </si>
  <si>
    <t>三、企业所得税</t>
  </si>
  <si>
    <t>四、公共安全</t>
  </si>
  <si>
    <t>四、个人所得税</t>
  </si>
  <si>
    <t>五、教育</t>
  </si>
  <si>
    <t>五、资源税</t>
  </si>
  <si>
    <t>六、科学技术</t>
  </si>
  <si>
    <t>六、固定资产投资方向调节税</t>
  </si>
  <si>
    <t>七、文化体育与传媒</t>
  </si>
  <si>
    <t>七、城市维护建设税</t>
  </si>
  <si>
    <t>八、社会保障和就业</t>
  </si>
  <si>
    <t>八、房产税</t>
  </si>
  <si>
    <t>九、医疗卫生</t>
  </si>
  <si>
    <t>九、印花税</t>
  </si>
  <si>
    <t>十、节能环保</t>
  </si>
  <si>
    <t>十、城镇土地使用税</t>
  </si>
  <si>
    <t>十一、城乡社区事务</t>
  </si>
  <si>
    <t>十一、土地增值税</t>
  </si>
  <si>
    <t>十二、农林水事务</t>
  </si>
  <si>
    <t>十二、车船使用和牌照税</t>
  </si>
  <si>
    <t>十三、交通运输</t>
  </si>
  <si>
    <t>十三、耕地占用税</t>
  </si>
  <si>
    <t>十四、资源勘探电力信息等事务</t>
  </si>
  <si>
    <t>十四、契税</t>
  </si>
  <si>
    <t>十五、商业服务业等事务</t>
  </si>
  <si>
    <t>十五、烟叶税</t>
  </si>
  <si>
    <t>十六、金融监管等事务</t>
  </si>
  <si>
    <t>十六、其他税收收入</t>
  </si>
  <si>
    <t>十七、国土气象等事务</t>
  </si>
  <si>
    <t>非税收入</t>
  </si>
  <si>
    <t>十八、住房保障支出</t>
  </si>
  <si>
    <t>十七、专项收入</t>
  </si>
  <si>
    <t>十九、粮油安全物资储备等事务</t>
  </si>
  <si>
    <t xml:space="preserve">  其中:教育费附加收入</t>
  </si>
  <si>
    <t>二十、债务付息支出</t>
  </si>
  <si>
    <r>
      <t xml:space="preserve"> 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地方教育费附加收入</t>
    </r>
  </si>
  <si>
    <t>十八、行政事业性收费收入</t>
  </si>
  <si>
    <t>二十一、其他支出</t>
  </si>
  <si>
    <t>十九、罚没收入</t>
  </si>
  <si>
    <t>二十、国有资本经营收入</t>
  </si>
  <si>
    <t xml:space="preserve">  其中：国有企业计划亏损补贴</t>
  </si>
  <si>
    <t xml:space="preserve">        产权转让收入</t>
  </si>
  <si>
    <t>二十一、国有资源（资产）有偿使用收入</t>
  </si>
  <si>
    <t>二十二、捐赠收入</t>
  </si>
  <si>
    <t>二十三、其他收入</t>
  </si>
  <si>
    <t>本年一般预算收入合计</t>
  </si>
  <si>
    <t>本年一般预算支出合计</t>
  </si>
  <si>
    <t xml:space="preserve">    上级补助收入</t>
  </si>
  <si>
    <t>一般预算上解合计</t>
  </si>
  <si>
    <t xml:space="preserve">    返还性收入</t>
  </si>
  <si>
    <r>
      <t xml:space="preserve">          </t>
    </r>
    <r>
      <rPr>
        <b/>
        <sz val="10"/>
        <rFont val="宋体"/>
        <family val="0"/>
      </rPr>
      <t>体制定额上解</t>
    </r>
  </si>
  <si>
    <t xml:space="preserve">      增值税和消费税税收返还收入</t>
  </si>
  <si>
    <r>
      <t xml:space="preserve">              </t>
    </r>
    <r>
      <rPr>
        <sz val="10"/>
        <rFont val="宋体"/>
        <family val="0"/>
      </rPr>
      <t>体制调整定额上解</t>
    </r>
  </si>
  <si>
    <t xml:space="preserve">      所得税基数返还收入</t>
  </si>
  <si>
    <t xml:space="preserve">   出口退税专项上解支出 </t>
  </si>
  <si>
    <t xml:space="preserve">      成品油价格和税费改革税收返还收入</t>
  </si>
  <si>
    <t xml:space="preserve">   成品油价格和税费改革专项上解支出</t>
  </si>
  <si>
    <t xml:space="preserve">      其他税收返还收入</t>
  </si>
  <si>
    <r>
      <t xml:space="preserve">          </t>
    </r>
    <r>
      <rPr>
        <b/>
        <sz val="10"/>
        <rFont val="宋体"/>
        <family val="0"/>
      </rPr>
      <t>专项上解</t>
    </r>
  </si>
  <si>
    <t xml:space="preserve">    一般性转移支付收入</t>
  </si>
  <si>
    <t xml:space="preserve">      专项上解支出</t>
  </si>
  <si>
    <r>
      <t xml:space="preserve">      </t>
    </r>
    <r>
      <rPr>
        <sz val="10"/>
        <rFont val="宋体"/>
        <family val="0"/>
      </rPr>
      <t>均衡性转移支付补助收入</t>
    </r>
  </si>
  <si>
    <r>
      <t xml:space="preserve">      </t>
    </r>
    <r>
      <rPr>
        <sz val="10"/>
        <rFont val="宋体"/>
        <family val="0"/>
      </rPr>
      <t>县级基本财力保障机制奖补资金收入</t>
    </r>
  </si>
  <si>
    <r>
      <t xml:space="preserve">      </t>
    </r>
    <r>
      <rPr>
        <sz val="10"/>
        <rFont val="宋体"/>
        <family val="0"/>
      </rPr>
      <t>结算补助收入</t>
    </r>
  </si>
  <si>
    <r>
      <t xml:space="preserve">      </t>
    </r>
    <r>
      <rPr>
        <sz val="10"/>
        <rFont val="宋体"/>
        <family val="0"/>
      </rPr>
      <t>资源枯竭型城市转移支付补助收入</t>
    </r>
  </si>
  <si>
    <r>
      <t xml:space="preserve">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企事业单位预算划转补助收入</t>
    </r>
  </si>
  <si>
    <r>
      <t xml:space="preserve">             </t>
    </r>
    <r>
      <rPr>
        <sz val="10"/>
        <rFont val="宋体"/>
        <family val="0"/>
      </rPr>
      <t>基层公检法司转移支付收入</t>
    </r>
  </si>
  <si>
    <r>
      <t xml:space="preserve">      </t>
    </r>
    <r>
      <rPr>
        <sz val="10"/>
        <rFont val="宋体"/>
        <family val="0"/>
      </rPr>
      <t>城乡义务教育转移支付收入</t>
    </r>
  </si>
  <si>
    <r>
      <t xml:space="preserve">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基本养老金转移支付收入</t>
    </r>
  </si>
  <si>
    <r>
      <t xml:space="preserve">      </t>
    </r>
    <r>
      <rPr>
        <sz val="10"/>
        <rFont val="宋体"/>
        <family val="0"/>
      </rPr>
      <t>城乡居民医疗保险转移支付收入</t>
    </r>
  </si>
  <si>
    <r>
      <t xml:space="preserve">      </t>
    </r>
    <r>
      <rPr>
        <sz val="10"/>
        <rFont val="宋体"/>
        <family val="0"/>
      </rPr>
      <t>农村综合改革转移支付收入</t>
    </r>
  </si>
  <si>
    <r>
      <t xml:space="preserve">              </t>
    </r>
    <r>
      <rPr>
        <sz val="10"/>
        <rFont val="宋体"/>
        <family val="0"/>
      </rPr>
      <t>产粮（油）大县奖励资金</t>
    </r>
  </si>
  <si>
    <r>
      <t xml:space="preserve">              </t>
    </r>
    <r>
      <rPr>
        <sz val="10"/>
        <rFont val="宋体"/>
        <family val="0"/>
      </rPr>
      <t>重点生态功能区转移支付</t>
    </r>
  </si>
  <si>
    <t xml:space="preserve">      固定数额补助收入</t>
  </si>
  <si>
    <r>
      <t xml:space="preserve">      </t>
    </r>
    <r>
      <rPr>
        <sz val="10"/>
        <rFont val="宋体"/>
        <family val="0"/>
      </rPr>
      <t>革命老区转移支付收入</t>
    </r>
  </si>
  <si>
    <r>
      <t xml:space="preserve">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民族地区转移支付补助收入</t>
    </r>
  </si>
  <si>
    <r>
      <t xml:space="preserve">      </t>
    </r>
    <r>
      <rPr>
        <sz val="10"/>
        <rFont val="宋体"/>
        <family val="0"/>
      </rPr>
      <t>边疆地区转移支付收入</t>
    </r>
  </si>
  <si>
    <t xml:space="preserve">      贫困地区转移支付收入</t>
  </si>
  <si>
    <t xml:space="preserve">      其他一般性转移支付收入</t>
  </si>
  <si>
    <t xml:space="preserve">    专项转移支付收入</t>
  </si>
  <si>
    <t xml:space="preserve">      专项补助收入</t>
  </si>
  <si>
    <t xml:space="preserve">      增发国债补助收入</t>
  </si>
  <si>
    <t xml:space="preserve">  财政部代理发行地方政府债券收入</t>
  </si>
  <si>
    <t>————</t>
  </si>
  <si>
    <t xml:space="preserve">  财政部代理发行地方政府债券还本</t>
  </si>
  <si>
    <t xml:space="preserve">  转贷财政部代理发行地方政府债券收入</t>
  </si>
  <si>
    <t>转贷财政部代理发行地方政府债券支出</t>
  </si>
  <si>
    <t xml:space="preserve">    国债转贷收入</t>
  </si>
  <si>
    <t xml:space="preserve">    拨付国债转贷资金数</t>
  </si>
  <si>
    <t xml:space="preserve">    国债转贷资金上年结余</t>
  </si>
  <si>
    <t xml:space="preserve">    国债转贷资金结余</t>
  </si>
  <si>
    <t xml:space="preserve">    上年结余收入</t>
  </si>
  <si>
    <t xml:space="preserve">    调入资金</t>
  </si>
  <si>
    <t xml:space="preserve">    调出资金</t>
  </si>
  <si>
    <t xml:space="preserve">    年终结余</t>
  </si>
  <si>
    <t xml:space="preserve">    减：结转下年的支出</t>
  </si>
  <si>
    <t xml:space="preserve">    净结余</t>
  </si>
  <si>
    <t>一般预算收入总计</t>
  </si>
  <si>
    <t>一般预算支出总计</t>
  </si>
  <si>
    <t>附件：3</t>
  </si>
  <si>
    <r>
      <t>和龙市</t>
    </r>
    <r>
      <rPr>
        <b/>
        <sz val="20"/>
        <rFont val="宋体"/>
        <family val="0"/>
      </rPr>
      <t>2017-</t>
    </r>
    <r>
      <rPr>
        <b/>
        <sz val="20"/>
        <rFont val="宋体"/>
        <family val="0"/>
      </rPr>
      <t>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年度预算支出对比表</t>
    </r>
  </si>
  <si>
    <t>和龙市财政局</t>
  </si>
  <si>
    <t>科目</t>
  </si>
  <si>
    <r>
      <t>2017</t>
    </r>
    <r>
      <rPr>
        <sz val="10"/>
        <rFont val="宋体"/>
        <family val="0"/>
      </rPr>
      <t>年度预算数</t>
    </r>
  </si>
  <si>
    <r>
      <t>2018</t>
    </r>
    <r>
      <rPr>
        <sz val="10"/>
        <rFont val="仿宋_GB2312"/>
        <family val="3"/>
      </rPr>
      <t>年度预算数</t>
    </r>
  </si>
  <si>
    <t>与2017年相比</t>
  </si>
  <si>
    <t>与2016年相比</t>
  </si>
  <si>
    <t>一般预算支出合计</t>
  </si>
  <si>
    <t>一般公共服务</t>
  </si>
  <si>
    <t>国防</t>
  </si>
  <si>
    <t>公共安全</t>
  </si>
  <si>
    <t>教育</t>
  </si>
  <si>
    <t>科学技术</t>
  </si>
  <si>
    <t>文化体育与传媒</t>
  </si>
  <si>
    <t>社会保障和就业</t>
  </si>
  <si>
    <t>医疗卫生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</si>
  <si>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</si>
  <si>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</si>
  <si>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</si>
  <si>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</si>
  <si>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</si>
  <si>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</si>
  <si>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</si>
  <si>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住房保障支出</t>
  </si>
  <si>
    <t>粮油物资储备等管理事务</t>
  </si>
  <si>
    <t>其他支出</t>
  </si>
  <si>
    <t>债务付息支出</t>
  </si>
  <si>
    <t>债务发行费用支出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</si>
</sst>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0"/>
      <name val="仿宋_GB2312"/>
      <family val="3"/>
    </font>
    <font>
      <sz val="12"/>
      <name val="黑体"/>
      <family val="3"/>
    </font>
    <font>
      <sz val="22"/>
      <name val="方正小标宋_GBK"/>
      <family val="0"/>
    </font>
    <font>
      <sz val="10"/>
      <name val="黑体"/>
      <family val="3"/>
    </font>
    <font>
      <b/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5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0" fillId="0" borderId="0">
      <alignment/>
      <protection/>
    </xf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12" borderId="5" applyNumberFormat="0" applyAlignment="0" applyProtection="0"/>
    <xf numFmtId="0" fontId="42" fillId="12" borderId="5" applyNumberFormat="0" applyAlignment="0" applyProtection="0"/>
    <xf numFmtId="0" fontId="43" fillId="5" borderId="7" applyNumberFormat="0" applyAlignment="0" applyProtection="0"/>
    <xf numFmtId="0" fontId="43" fillId="5" borderId="7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8" fillId="12" borderId="6" applyNumberFormat="0" applyAlignment="0" applyProtection="0"/>
    <xf numFmtId="0" fontId="48" fillId="12" borderId="6" applyNumberFormat="0" applyAlignment="0" applyProtection="0"/>
    <xf numFmtId="0" fontId="49" fillId="3" borderId="5" applyNumberFormat="0" applyAlignment="0" applyProtection="0"/>
    <xf numFmtId="0" fontId="49" fillId="3" borderId="5" applyNumberForma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 applyProtection="1">
      <alignment horizontal="centerContinuous"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>
      <alignment horizontal="right"/>
    </xf>
    <xf numFmtId="0" fontId="6" fillId="0" borderId="14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12" borderId="14" xfId="0" applyNumberFormat="1" applyFont="1" applyFill="1" applyBorder="1" applyAlignment="1" applyProtection="1">
      <alignment horizontal="left" vertical="center"/>
      <protection/>
    </xf>
    <xf numFmtId="1" fontId="8" fillId="12" borderId="14" xfId="0" applyNumberFormat="1" applyFont="1" applyFill="1" applyBorder="1" applyAlignment="1" applyProtection="1">
      <alignment horizontal="center"/>
      <protection/>
    </xf>
    <xf numFmtId="176" fontId="8" fillId="12" borderId="14" xfId="15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 applyProtection="1">
      <alignment horizontal="left" vertical="center"/>
      <protection/>
    </xf>
    <xf numFmtId="1" fontId="6" fillId="4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176" fontId="6" fillId="4" borderId="14" xfId="15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4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76" fontId="8" fillId="4" borderId="14" xfId="15" applyNumberFormat="1" applyFont="1" applyFill="1" applyBorder="1" applyAlignment="1">
      <alignment horizontal="center"/>
    </xf>
    <xf numFmtId="1" fontId="8" fillId="4" borderId="14" xfId="0" applyNumberFormat="1" applyFont="1" applyFill="1" applyBorder="1" applyAlignment="1" applyProtection="1">
      <alignment horizontal="center"/>
      <protection/>
    </xf>
    <xf numFmtId="177" fontId="8" fillId="4" borderId="14" xfId="15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3" fontId="10" fillId="0" borderId="0" xfId="0" applyNumberFormat="1" applyFont="1" applyAlignment="1">
      <alignment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vertical="top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12" fillId="0" borderId="14" xfId="0" applyNumberFormat="1" applyFont="1" applyFill="1" applyBorder="1" applyAlignment="1">
      <alignment vertical="center" wrapText="1"/>
    </xf>
    <xf numFmtId="177" fontId="6" fillId="4" borderId="14" xfId="0" applyNumberFormat="1" applyFont="1" applyFill="1" applyBorder="1" applyAlignment="1" applyProtection="1">
      <alignment vertical="center"/>
      <protection locked="0"/>
    </xf>
    <xf numFmtId="1" fontId="6" fillId="0" borderId="14" xfId="0" applyNumberFormat="1" applyFont="1" applyFill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" fontId="12" fillId="0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Border="1" applyAlignment="1">
      <alignment vertical="center"/>
    </xf>
    <xf numFmtId="1" fontId="8" fillId="0" borderId="14" xfId="0" applyNumberFormat="1" applyFont="1" applyFill="1" applyBorder="1" applyAlignment="1">
      <alignment horizontal="center" vertical="center"/>
    </xf>
    <xf numFmtId="3" fontId="1" fillId="4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177" fontId="1" fillId="0" borderId="14" xfId="0" applyNumberFormat="1" applyFont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13" fillId="0" borderId="14" xfId="0" applyNumberFormat="1" applyFont="1" applyFill="1" applyBorder="1" applyAlignment="1">
      <alignment vertical="center"/>
    </xf>
    <xf numFmtId="1" fontId="7" fillId="0" borderId="14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177" fontId="8" fillId="0" borderId="14" xfId="0" applyNumberFormat="1" applyFont="1" applyFill="1" applyBorder="1" applyAlignment="1" applyProtection="1">
      <alignment vertical="center"/>
      <protection locked="0"/>
    </xf>
  </cellXfs>
  <cellStyles count="13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齲_x0001_C铣_x0014__x0007__x0001__x0001_" xfId="63"/>
    <cellStyle name="?鹎%U龡&amp;H齲_x0001_C铣_x0014__x0007__x0001__x0001_ 2" xfId="64"/>
    <cellStyle name="?鹎%U龡&amp;H齲_x0001_C铣_x0014__x0007__x0001__x0001_ 2 2" xfId="65"/>
    <cellStyle name="?鹎%U龡&amp;H齲_x0001_C铣_x0014__x0007__x0001__x0001_ 3" xfId="66"/>
    <cellStyle name="20% - 强调文字颜色 1 2" xfId="67"/>
    <cellStyle name="20% - 强调文字颜色 1 2 2" xfId="68"/>
    <cellStyle name="20% - 强调文字颜色 2 2" xfId="69"/>
    <cellStyle name="20% - 强调文字颜色 2 2 2" xfId="70"/>
    <cellStyle name="20% - 强调文字颜色 3 2" xfId="71"/>
    <cellStyle name="20% - 强调文字颜色 3 2 2" xfId="72"/>
    <cellStyle name="20% - 强调文字颜色 4 2" xfId="73"/>
    <cellStyle name="20% - 强调文字颜色 4 2 2" xfId="74"/>
    <cellStyle name="20% - 强调文字颜色 5 2" xfId="75"/>
    <cellStyle name="20% - 强调文字颜色 5 2 2" xfId="76"/>
    <cellStyle name="20% - 强调文字颜色 6 2" xfId="77"/>
    <cellStyle name="20% - 强调文字颜色 6 2 2" xfId="78"/>
    <cellStyle name="40% - 强调文字颜色 1 2" xfId="79"/>
    <cellStyle name="40% - 强调文字颜色 1 2 2" xfId="80"/>
    <cellStyle name="40% - 强调文字颜色 2 2" xfId="81"/>
    <cellStyle name="40% - 强调文字颜色 2 2 2" xfId="82"/>
    <cellStyle name="40% - 强调文字颜色 3 2" xfId="83"/>
    <cellStyle name="40% - 强调文字颜色 3 2 2" xfId="84"/>
    <cellStyle name="40% - 强调文字颜色 4 2" xfId="85"/>
    <cellStyle name="40% - 强调文字颜色 4 2 2" xfId="86"/>
    <cellStyle name="40% - 强调文字颜色 5 2" xfId="87"/>
    <cellStyle name="40% - 强调文字颜色 5 2 2" xfId="88"/>
    <cellStyle name="40% - 强调文字颜色 6 2" xfId="89"/>
    <cellStyle name="40% - 强调文字颜色 6 2 2" xfId="90"/>
    <cellStyle name="60% - 强调文字颜色 1 2" xfId="91"/>
    <cellStyle name="60% - 强调文字颜色 1 2 2" xfId="92"/>
    <cellStyle name="60% - 强调文字颜色 2 2" xfId="93"/>
    <cellStyle name="60% - 强调文字颜色 2 2 2" xfId="94"/>
    <cellStyle name="60% - 强调文字颜色 3 2" xfId="95"/>
    <cellStyle name="60% - 强调文字颜色 3 2 2" xfId="96"/>
    <cellStyle name="60% - 强调文字颜色 4 2" xfId="97"/>
    <cellStyle name="60% - 强调文字颜色 4 2 2" xfId="98"/>
    <cellStyle name="60% - 强调文字颜色 5 2" xfId="99"/>
    <cellStyle name="60% - 强调文字颜色 5 2 2" xfId="100"/>
    <cellStyle name="60% - 强调文字颜色 6 2" xfId="101"/>
    <cellStyle name="60% - 强调文字颜色 6 2 2" xfId="102"/>
    <cellStyle name="标题 1 2" xfId="103"/>
    <cellStyle name="标题 1 2 2" xfId="104"/>
    <cellStyle name="标题 2 2" xfId="105"/>
    <cellStyle name="标题 2 2 2" xfId="106"/>
    <cellStyle name="标题 3 2" xfId="107"/>
    <cellStyle name="标题 3 2 2" xfId="108"/>
    <cellStyle name="标题 4 2" xfId="109"/>
    <cellStyle name="标题 4 2 2" xfId="110"/>
    <cellStyle name="标题 5" xfId="111"/>
    <cellStyle name="标题 5 2" xfId="112"/>
    <cellStyle name="差 2" xfId="113"/>
    <cellStyle name="差 2 2" xfId="114"/>
    <cellStyle name="常规 2" xfId="115"/>
    <cellStyle name="好 2" xfId="116"/>
    <cellStyle name="好 2 2" xfId="117"/>
    <cellStyle name="汇总 2" xfId="118"/>
    <cellStyle name="汇总 2 2" xfId="119"/>
    <cellStyle name="计算 2" xfId="120"/>
    <cellStyle name="计算 2 2" xfId="121"/>
    <cellStyle name="检查单元格 2" xfId="122"/>
    <cellStyle name="检查单元格 2 2" xfId="123"/>
    <cellStyle name="解释性文本 2" xfId="124"/>
    <cellStyle name="解释性文本 2 2" xfId="125"/>
    <cellStyle name="警告文本 2" xfId="126"/>
    <cellStyle name="警告文本 2 2" xfId="127"/>
    <cellStyle name="链接单元格 2" xfId="128"/>
    <cellStyle name="链接单元格 2 2" xfId="129"/>
    <cellStyle name="千位分隔 2" xfId="130"/>
    <cellStyle name="千位分隔 2 2" xfId="131"/>
    <cellStyle name="强调文字颜色 1 2" xfId="132"/>
    <cellStyle name="强调文字颜色 1 2 2" xfId="133"/>
    <cellStyle name="强调文字颜色 2 2" xfId="134"/>
    <cellStyle name="强调文字颜色 2 2 2" xfId="135"/>
    <cellStyle name="强调文字颜色 3 2" xfId="136"/>
    <cellStyle name="强调文字颜色 3 2 2" xfId="137"/>
    <cellStyle name="强调文字颜色 4 2" xfId="138"/>
    <cellStyle name="强调文字颜色 4 2 2" xfId="139"/>
    <cellStyle name="强调文字颜色 5 2" xfId="140"/>
    <cellStyle name="强调文字颜色 5 2 2" xfId="141"/>
    <cellStyle name="强调文字颜色 6 2" xfId="142"/>
    <cellStyle name="强调文字颜色 6 2 2" xfId="143"/>
    <cellStyle name="适中 2" xfId="144"/>
    <cellStyle name="适中 2 2" xfId="145"/>
    <cellStyle name="输出 2" xfId="146"/>
    <cellStyle name="输出 2 2" xfId="147"/>
    <cellStyle name="输入 2" xfId="148"/>
    <cellStyle name="输入 2 2" xfId="149"/>
    <cellStyle name="注释 2" xfId="150"/>
    <cellStyle name="注释 2 2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33.375" style="31" customWidth="1"/>
    <col min="2" max="2" width="9.50390625" style="31" customWidth="1"/>
    <col min="3" max="3" width="31.25390625" style="31" customWidth="1"/>
    <col min="4" max="4" width="9.125" style="31" customWidth="1"/>
    <col min="5" max="5" width="8.375" style="31" hidden="1" customWidth="1"/>
    <col min="6" max="6" width="9.00390625" style="31" hidden="1" customWidth="1"/>
    <col min="7" max="16384" width="9.00390625" style="31" customWidth="1"/>
  </cols>
  <sheetData>
    <row r="1" spans="1:4" ht="21" customHeight="1">
      <c r="A1" s="32" t="s">
        <v>0</v>
      </c>
      <c r="B1" s="33"/>
      <c r="C1" s="33"/>
      <c r="D1" s="33"/>
    </row>
    <row r="2" spans="1:4" s="27" customFormat="1" ht="25.5" customHeight="1">
      <c r="A2" s="34" t="s">
        <v>1</v>
      </c>
      <c r="B2" s="34"/>
      <c r="C2" s="34"/>
      <c r="D2" s="34"/>
    </row>
    <row r="3" spans="1:4" s="28" customFormat="1" ht="11.25" customHeight="1">
      <c r="A3" s="35"/>
      <c r="B3" s="35"/>
      <c r="C3" s="36" t="s">
        <v>2</v>
      </c>
      <c r="D3" s="37"/>
    </row>
    <row r="4" spans="1:6" s="29" customFormat="1" ht="15" customHeight="1">
      <c r="A4" s="38" t="s">
        <v>3</v>
      </c>
      <c r="B4" s="38" t="s">
        <v>4</v>
      </c>
      <c r="C4" s="38" t="s">
        <v>3</v>
      </c>
      <c r="D4" s="38" t="s">
        <v>4</v>
      </c>
      <c r="E4" s="39" t="s">
        <v>5</v>
      </c>
      <c r="F4" s="40" t="s">
        <v>6</v>
      </c>
    </row>
    <row r="5" spans="1:6" s="30" customFormat="1" ht="15" customHeight="1">
      <c r="A5" s="41" t="s">
        <v>7</v>
      </c>
      <c r="B5" s="42">
        <f>SUM(B6:B21)</f>
        <v>12726</v>
      </c>
      <c r="C5" s="43" t="s">
        <v>8</v>
      </c>
      <c r="D5" s="44">
        <v>23750</v>
      </c>
      <c r="E5" s="45">
        <v>6798</v>
      </c>
      <c r="F5" s="46">
        <v>12400</v>
      </c>
    </row>
    <row r="6" spans="1:6" s="30" customFormat="1" ht="15" customHeight="1">
      <c r="A6" s="43" t="s">
        <v>9</v>
      </c>
      <c r="B6" s="42">
        <v>3880</v>
      </c>
      <c r="C6" s="43" t="s">
        <v>10</v>
      </c>
      <c r="D6" s="44"/>
      <c r="E6" s="45"/>
      <c r="F6" s="46"/>
    </row>
    <row r="7" spans="1:6" s="30" customFormat="1" ht="15" customHeight="1">
      <c r="A7" s="47" t="s">
        <v>11</v>
      </c>
      <c r="B7" s="42"/>
      <c r="C7" s="43" t="s">
        <v>12</v>
      </c>
      <c r="D7" s="44"/>
      <c r="E7" s="45"/>
      <c r="F7" s="46"/>
    </row>
    <row r="8" spans="1:6" s="30" customFormat="1" ht="15" customHeight="1">
      <c r="A8" s="47" t="s">
        <v>13</v>
      </c>
      <c r="B8" s="42">
        <v>1710</v>
      </c>
      <c r="C8" s="43" t="s">
        <v>14</v>
      </c>
      <c r="D8" s="44">
        <v>11350</v>
      </c>
      <c r="E8" s="45">
        <v>4931</v>
      </c>
      <c r="F8" s="46">
        <v>5060</v>
      </c>
    </row>
    <row r="9" spans="1:6" s="30" customFormat="1" ht="15" customHeight="1">
      <c r="A9" s="47" t="s">
        <v>15</v>
      </c>
      <c r="B9" s="42">
        <v>636</v>
      </c>
      <c r="C9" s="43" t="s">
        <v>16</v>
      </c>
      <c r="D9" s="44">
        <v>37800</v>
      </c>
      <c r="E9" s="45">
        <v>13569</v>
      </c>
      <c r="F9" s="46">
        <v>16317</v>
      </c>
    </row>
    <row r="10" spans="1:6" s="30" customFormat="1" ht="15" customHeight="1">
      <c r="A10" s="43" t="s">
        <v>17</v>
      </c>
      <c r="B10" s="42">
        <v>200</v>
      </c>
      <c r="C10" s="43" t="s">
        <v>18</v>
      </c>
      <c r="D10" s="44">
        <v>480</v>
      </c>
      <c r="E10" s="45">
        <v>97</v>
      </c>
      <c r="F10" s="46">
        <v>147</v>
      </c>
    </row>
    <row r="11" spans="1:6" s="30" customFormat="1" ht="15" customHeight="1">
      <c r="A11" s="43" t="s">
        <v>19</v>
      </c>
      <c r="B11" s="42"/>
      <c r="C11" s="43" t="s">
        <v>20</v>
      </c>
      <c r="D11" s="44">
        <v>4650</v>
      </c>
      <c r="E11" s="45">
        <v>975</v>
      </c>
      <c r="F11" s="46">
        <v>2003</v>
      </c>
    </row>
    <row r="12" spans="1:6" s="30" customFormat="1" ht="15" customHeight="1">
      <c r="A12" s="43" t="s">
        <v>21</v>
      </c>
      <c r="B12" s="42">
        <v>1050</v>
      </c>
      <c r="C12" s="43" t="s">
        <v>22</v>
      </c>
      <c r="D12" s="44">
        <v>57489</v>
      </c>
      <c r="E12" s="45">
        <v>15600</v>
      </c>
      <c r="F12" s="46">
        <v>29375</v>
      </c>
    </row>
    <row r="13" spans="1:6" s="30" customFormat="1" ht="15" customHeight="1">
      <c r="A13" s="43" t="s">
        <v>23</v>
      </c>
      <c r="B13" s="42">
        <v>950</v>
      </c>
      <c r="C13" s="43" t="s">
        <v>24</v>
      </c>
      <c r="D13" s="44">
        <v>26580</v>
      </c>
      <c r="E13" s="45">
        <v>4249</v>
      </c>
      <c r="F13" s="46">
        <v>7992</v>
      </c>
    </row>
    <row r="14" spans="1:6" s="30" customFormat="1" ht="15" customHeight="1">
      <c r="A14" s="43" t="s">
        <v>25</v>
      </c>
      <c r="B14" s="42">
        <v>360</v>
      </c>
      <c r="C14" s="43" t="s">
        <v>26</v>
      </c>
      <c r="D14" s="44">
        <v>7227</v>
      </c>
      <c r="E14" s="45">
        <v>749</v>
      </c>
      <c r="F14" s="46">
        <v>1682</v>
      </c>
    </row>
    <row r="15" spans="1:6" s="30" customFormat="1" ht="15" customHeight="1">
      <c r="A15" s="43" t="s">
        <v>27</v>
      </c>
      <c r="B15" s="42">
        <v>600</v>
      </c>
      <c r="C15" s="43" t="s">
        <v>28</v>
      </c>
      <c r="D15" s="44">
        <v>34650</v>
      </c>
      <c r="E15" s="45">
        <v>5021</v>
      </c>
      <c r="F15" s="46">
        <v>1100</v>
      </c>
    </row>
    <row r="16" spans="1:6" s="30" customFormat="1" ht="15" customHeight="1">
      <c r="A16" s="43" t="s">
        <v>29</v>
      </c>
      <c r="B16" s="42">
        <v>450</v>
      </c>
      <c r="C16" s="47" t="s">
        <v>30</v>
      </c>
      <c r="D16" s="44">
        <v>40560</v>
      </c>
      <c r="E16" s="45">
        <v>10334</v>
      </c>
      <c r="F16" s="46">
        <v>23936</v>
      </c>
    </row>
    <row r="17" spans="1:6" s="30" customFormat="1" ht="15" customHeight="1">
      <c r="A17" s="43" t="s">
        <v>31</v>
      </c>
      <c r="B17" s="42">
        <v>550</v>
      </c>
      <c r="C17" s="43" t="s">
        <v>32</v>
      </c>
      <c r="D17" s="44">
        <v>4056</v>
      </c>
      <c r="E17" s="45">
        <v>703</v>
      </c>
      <c r="F17" s="46">
        <v>1771</v>
      </c>
    </row>
    <row r="18" spans="1:6" s="30" customFormat="1" ht="15" customHeight="1">
      <c r="A18" s="43" t="s">
        <v>33</v>
      </c>
      <c r="B18" s="42">
        <v>200</v>
      </c>
      <c r="C18" s="43" t="s">
        <v>34</v>
      </c>
      <c r="D18" s="44">
        <v>6973</v>
      </c>
      <c r="E18" s="45">
        <v>3519</v>
      </c>
      <c r="F18" s="46">
        <v>3335</v>
      </c>
    </row>
    <row r="19" spans="1:6" s="30" customFormat="1" ht="15" customHeight="1">
      <c r="A19" s="43" t="s">
        <v>35</v>
      </c>
      <c r="B19" s="42">
        <v>1800</v>
      </c>
      <c r="C19" s="43" t="s">
        <v>36</v>
      </c>
      <c r="D19" s="44">
        <v>2500</v>
      </c>
      <c r="E19" s="45">
        <v>48</v>
      </c>
      <c r="F19" s="46"/>
    </row>
    <row r="20" spans="1:6" s="30" customFormat="1" ht="15" customHeight="1">
      <c r="A20" s="43" t="s">
        <v>37</v>
      </c>
      <c r="B20" s="42">
        <v>330</v>
      </c>
      <c r="C20" s="43" t="s">
        <v>38</v>
      </c>
      <c r="D20" s="44"/>
      <c r="E20" s="45">
        <v>238</v>
      </c>
      <c r="F20" s="46"/>
    </row>
    <row r="21" spans="1:6" s="30" customFormat="1" ht="15" customHeight="1">
      <c r="A21" s="43" t="s">
        <v>39</v>
      </c>
      <c r="B21" s="42">
        <v>10</v>
      </c>
      <c r="C21" s="43" t="s">
        <v>40</v>
      </c>
      <c r="D21" s="44">
        <v>3200</v>
      </c>
      <c r="E21" s="45">
        <v>1400</v>
      </c>
      <c r="F21" s="46"/>
    </row>
    <row r="22" spans="1:6" s="30" customFormat="1" ht="15" customHeight="1">
      <c r="A22" s="48" t="s">
        <v>41</v>
      </c>
      <c r="B22" s="42">
        <f>B23+B26+B27+B28+B31+B32+B33</f>
        <v>5860</v>
      </c>
      <c r="C22" s="43" t="s">
        <v>42</v>
      </c>
      <c r="D22" s="44">
        <v>14000</v>
      </c>
      <c r="E22" s="45">
        <v>172</v>
      </c>
      <c r="F22" s="46">
        <v>1108</v>
      </c>
    </row>
    <row r="23" spans="1:6" s="30" customFormat="1" ht="15" customHeight="1">
      <c r="A23" s="43" t="s">
        <v>43</v>
      </c>
      <c r="B23" s="42">
        <v>860</v>
      </c>
      <c r="C23" s="43" t="s">
        <v>44</v>
      </c>
      <c r="D23" s="44">
        <v>760</v>
      </c>
      <c r="E23" s="45">
        <v>3316</v>
      </c>
      <c r="F23" s="46">
        <v>3337</v>
      </c>
    </row>
    <row r="24" spans="1:6" s="30" customFormat="1" ht="15" customHeight="1">
      <c r="A24" s="49" t="s">
        <v>45</v>
      </c>
      <c r="B24" s="42">
        <v>450</v>
      </c>
      <c r="C24" s="43" t="s">
        <v>46</v>
      </c>
      <c r="D24" s="44"/>
      <c r="E24" s="45"/>
      <c r="F24" s="46"/>
    </row>
    <row r="25" spans="1:6" s="30" customFormat="1" ht="15" customHeight="1">
      <c r="A25" s="49" t="s">
        <v>47</v>
      </c>
      <c r="B25" s="42">
        <v>150</v>
      </c>
      <c r="C25" s="43"/>
      <c r="D25" s="44"/>
      <c r="E25" s="45"/>
      <c r="F25" s="46"/>
    </row>
    <row r="26" spans="1:6" s="30" customFormat="1" ht="15" customHeight="1">
      <c r="A26" s="43" t="s">
        <v>48</v>
      </c>
      <c r="B26" s="42">
        <v>1200</v>
      </c>
      <c r="C26" s="43" t="s">
        <v>49</v>
      </c>
      <c r="D26" s="44">
        <v>4955</v>
      </c>
      <c r="E26" s="45"/>
      <c r="F26" s="46"/>
    </row>
    <row r="27" spans="1:6" s="30" customFormat="1" ht="15" customHeight="1">
      <c r="A27" s="43" t="s">
        <v>50</v>
      </c>
      <c r="B27" s="42">
        <v>644</v>
      </c>
      <c r="C27" s="43"/>
      <c r="D27" s="42"/>
      <c r="E27" s="45"/>
      <c r="F27" s="46"/>
    </row>
    <row r="28" spans="1:6" s="30" customFormat="1" ht="15" customHeight="1">
      <c r="A28" s="43" t="s">
        <v>51</v>
      </c>
      <c r="B28" s="42"/>
      <c r="C28" s="43"/>
      <c r="D28" s="50"/>
      <c r="E28" s="45"/>
      <c r="F28" s="46"/>
    </row>
    <row r="29" spans="1:6" s="30" customFormat="1" ht="15" customHeight="1">
      <c r="A29" s="43" t="s">
        <v>52</v>
      </c>
      <c r="B29" s="42"/>
      <c r="C29" s="43"/>
      <c r="D29" s="50"/>
      <c r="E29" s="45"/>
      <c r="F29" s="44"/>
    </row>
    <row r="30" spans="1:6" s="30" customFormat="1" ht="15" customHeight="1">
      <c r="A30" s="43" t="s">
        <v>53</v>
      </c>
      <c r="B30" s="42"/>
      <c r="C30" s="43"/>
      <c r="D30" s="50"/>
      <c r="E30" s="45"/>
      <c r="F30" s="44"/>
    </row>
    <row r="31" spans="1:6" s="30" customFormat="1" ht="15" customHeight="1">
      <c r="A31" s="43" t="s">
        <v>54</v>
      </c>
      <c r="B31" s="42">
        <v>1750</v>
      </c>
      <c r="C31" s="43"/>
      <c r="D31" s="50"/>
      <c r="E31" s="45"/>
      <c r="F31" s="44"/>
    </row>
    <row r="32" spans="1:6" s="30" customFormat="1" ht="15" customHeight="1">
      <c r="A32" s="43" t="s">
        <v>55</v>
      </c>
      <c r="B32" s="42"/>
      <c r="C32" s="43"/>
      <c r="D32" s="50"/>
      <c r="E32" s="45"/>
      <c r="F32" s="44"/>
    </row>
    <row r="33" spans="1:6" s="30" customFormat="1" ht="15" customHeight="1">
      <c r="A33" s="43" t="s">
        <v>56</v>
      </c>
      <c r="B33" s="42">
        <v>1406</v>
      </c>
      <c r="C33" s="43"/>
      <c r="D33" s="50"/>
      <c r="E33" s="45"/>
      <c r="F33" s="51"/>
    </row>
    <row r="34" spans="1:6" s="30" customFormat="1" ht="15" customHeight="1">
      <c r="A34" s="52" t="s">
        <v>57</v>
      </c>
      <c r="B34" s="42">
        <f>B5+B22</f>
        <v>18586</v>
      </c>
      <c r="C34" s="43"/>
      <c r="D34" s="50"/>
      <c r="E34" s="45"/>
      <c r="F34" s="51"/>
    </row>
    <row r="35" spans="1:6" s="30" customFormat="1" ht="15" customHeight="1">
      <c r="A35" s="51"/>
      <c r="B35" s="53"/>
      <c r="C35" s="52" t="s">
        <v>58</v>
      </c>
      <c r="D35" s="50">
        <f>SUM(D5:D26)</f>
        <v>280980</v>
      </c>
      <c r="E35" s="45">
        <f>SUM(E5:E23)</f>
        <v>71719</v>
      </c>
      <c r="F35" s="45">
        <f>SUM(F5:F23)</f>
        <v>109563</v>
      </c>
    </row>
    <row r="36" spans="1:6" s="30" customFormat="1" ht="15" customHeight="1">
      <c r="A36" s="54" t="s">
        <v>59</v>
      </c>
      <c r="B36" s="42">
        <f>SUM(B37,B42,B61)</f>
        <v>261700</v>
      </c>
      <c r="C36" s="54" t="s">
        <v>60</v>
      </c>
      <c r="D36" s="50">
        <f>D37+D41</f>
        <v>4306</v>
      </c>
      <c r="E36" s="55"/>
      <c r="F36" s="51"/>
    </row>
    <row r="37" spans="1:6" s="30" customFormat="1" ht="15" customHeight="1">
      <c r="A37" s="56" t="s">
        <v>61</v>
      </c>
      <c r="B37" s="42">
        <v>4700</v>
      </c>
      <c r="C37" s="57" t="s">
        <v>62</v>
      </c>
      <c r="D37" s="50">
        <f>SUM(D38:D40)</f>
        <v>4054</v>
      </c>
      <c r="E37" s="55"/>
      <c r="F37" s="51"/>
    </row>
    <row r="38" spans="1:6" s="30" customFormat="1" ht="15" customHeight="1">
      <c r="A38" s="43" t="s">
        <v>63</v>
      </c>
      <c r="B38" s="42">
        <v>153</v>
      </c>
      <c r="C38" s="58" t="s">
        <v>64</v>
      </c>
      <c r="D38" s="50">
        <v>4054</v>
      </c>
      <c r="E38" s="55"/>
      <c r="F38" s="51"/>
    </row>
    <row r="39" spans="1:6" s="30" customFormat="1" ht="15" customHeight="1">
      <c r="A39" s="43" t="s">
        <v>65</v>
      </c>
      <c r="B39" s="42">
        <v>304</v>
      </c>
      <c r="C39" s="43" t="s">
        <v>66</v>
      </c>
      <c r="D39" s="50"/>
      <c r="E39" s="55"/>
      <c r="F39" s="51"/>
    </row>
    <row r="40" spans="1:6" s="30" customFormat="1" ht="15" customHeight="1">
      <c r="A40" s="49" t="s">
        <v>67</v>
      </c>
      <c r="B40" s="42"/>
      <c r="C40" s="49" t="s">
        <v>68</v>
      </c>
      <c r="D40" s="50"/>
      <c r="E40" s="55"/>
      <c r="F40" s="51"/>
    </row>
    <row r="41" spans="1:6" s="30" customFormat="1" ht="15" customHeight="1">
      <c r="A41" s="49" t="s">
        <v>69</v>
      </c>
      <c r="B41" s="42"/>
      <c r="C41" s="57" t="s">
        <v>70</v>
      </c>
      <c r="D41" s="50">
        <f>SUM(D42)</f>
        <v>252</v>
      </c>
      <c r="E41" s="55"/>
      <c r="F41" s="51"/>
    </row>
    <row r="42" spans="1:6" s="30" customFormat="1" ht="15" customHeight="1">
      <c r="A42" s="56" t="s">
        <v>71</v>
      </c>
      <c r="B42" s="42">
        <f>SUM(B43:B60)</f>
        <v>140000</v>
      </c>
      <c r="C42" s="43" t="s">
        <v>72</v>
      </c>
      <c r="D42" s="50">
        <v>252</v>
      </c>
      <c r="E42" s="55"/>
      <c r="F42" s="51"/>
    </row>
    <row r="43" spans="1:6" s="30" customFormat="1" ht="15" customHeight="1">
      <c r="A43" s="43" t="s">
        <v>73</v>
      </c>
      <c r="B43" s="42">
        <v>21000</v>
      </c>
      <c r="C43" s="58"/>
      <c r="D43" s="59"/>
      <c r="E43" s="55"/>
      <c r="F43" s="51"/>
    </row>
    <row r="44" spans="1:6" s="30" customFormat="1" ht="15" customHeight="1">
      <c r="A44" s="43" t="s">
        <v>74</v>
      </c>
      <c r="B44" s="42">
        <v>7600</v>
      </c>
      <c r="C44" s="43"/>
      <c r="D44" s="50"/>
      <c r="E44" s="55"/>
      <c r="F44" s="51"/>
    </row>
    <row r="45" spans="1:6" s="30" customFormat="1" ht="15" customHeight="1">
      <c r="A45" s="43" t="s">
        <v>75</v>
      </c>
      <c r="B45" s="42">
        <v>3850</v>
      </c>
      <c r="C45" s="43"/>
      <c r="D45" s="50"/>
      <c r="E45" s="55"/>
      <c r="F45" s="51"/>
    </row>
    <row r="46" spans="1:6" s="30" customFormat="1" ht="15" customHeight="1">
      <c r="A46" s="43" t="s">
        <v>76</v>
      </c>
      <c r="B46" s="42"/>
      <c r="C46" s="43"/>
      <c r="D46" s="50"/>
      <c r="E46" s="55"/>
      <c r="F46" s="51"/>
    </row>
    <row r="47" spans="1:6" s="30" customFormat="1" ht="15" customHeight="1">
      <c r="A47" s="43" t="s">
        <v>77</v>
      </c>
      <c r="B47" s="42">
        <v>10</v>
      </c>
      <c r="C47" s="43"/>
      <c r="D47" s="50"/>
      <c r="E47" s="55"/>
      <c r="F47" s="51"/>
    </row>
    <row r="48" spans="1:6" s="30" customFormat="1" ht="15" customHeight="1">
      <c r="A48" s="58" t="s">
        <v>78</v>
      </c>
      <c r="B48" s="42">
        <v>3850</v>
      </c>
      <c r="C48" s="43"/>
      <c r="D48" s="50"/>
      <c r="E48" s="55"/>
      <c r="F48" s="51"/>
    </row>
    <row r="49" spans="1:6" s="30" customFormat="1" ht="15" customHeight="1">
      <c r="A49" s="43" t="s">
        <v>79</v>
      </c>
      <c r="B49" s="42">
        <v>3300</v>
      </c>
      <c r="C49" s="43"/>
      <c r="D49" s="50"/>
      <c r="E49" s="55"/>
      <c r="F49" s="51"/>
    </row>
    <row r="50" spans="1:6" s="30" customFormat="1" ht="15" customHeight="1">
      <c r="A50" s="43" t="s">
        <v>80</v>
      </c>
      <c r="B50" s="42">
        <v>38600</v>
      </c>
      <c r="C50" s="43"/>
      <c r="D50" s="50"/>
      <c r="E50" s="55"/>
      <c r="F50" s="51"/>
    </row>
    <row r="51" spans="1:6" s="30" customFormat="1" ht="15" customHeight="1">
      <c r="A51" s="43" t="s">
        <v>81</v>
      </c>
      <c r="B51" s="42">
        <v>4030</v>
      </c>
      <c r="C51" s="43"/>
      <c r="D51" s="50"/>
      <c r="E51" s="55"/>
      <c r="F51" s="51"/>
    </row>
    <row r="52" spans="1:6" s="30" customFormat="1" ht="15" customHeight="1">
      <c r="A52" s="43" t="s">
        <v>82</v>
      </c>
      <c r="B52" s="42">
        <v>1000</v>
      </c>
      <c r="C52" s="43"/>
      <c r="D52" s="50"/>
      <c r="E52" s="55"/>
      <c r="F52" s="51"/>
    </row>
    <row r="53" spans="1:6" s="30" customFormat="1" ht="15" customHeight="1">
      <c r="A53" s="58" t="s">
        <v>83</v>
      </c>
      <c r="B53" s="42"/>
      <c r="C53" s="43"/>
      <c r="D53" s="50"/>
      <c r="E53" s="55"/>
      <c r="F53" s="51"/>
    </row>
    <row r="54" spans="1:6" s="30" customFormat="1" ht="15" customHeight="1">
      <c r="A54" s="58" t="s">
        <v>84</v>
      </c>
      <c r="B54" s="42">
        <v>7100</v>
      </c>
      <c r="C54" s="43"/>
      <c r="D54" s="50"/>
      <c r="E54" s="55"/>
      <c r="F54" s="51"/>
    </row>
    <row r="55" spans="1:6" s="30" customFormat="1" ht="15" customHeight="1">
      <c r="A55" s="43" t="s">
        <v>85</v>
      </c>
      <c r="B55" s="42">
        <v>14000</v>
      </c>
      <c r="C55" s="43"/>
      <c r="D55" s="50"/>
      <c r="E55" s="55"/>
      <c r="F55" s="51"/>
    </row>
    <row r="56" spans="1:6" s="30" customFormat="1" ht="15" customHeight="1">
      <c r="A56" s="43" t="s">
        <v>86</v>
      </c>
      <c r="B56" s="42">
        <v>900</v>
      </c>
      <c r="C56" s="43"/>
      <c r="D56" s="50"/>
      <c r="E56" s="55"/>
      <c r="F56" s="51"/>
    </row>
    <row r="57" spans="1:6" s="30" customFormat="1" ht="15" customHeight="1">
      <c r="A57" s="43" t="s">
        <v>87</v>
      </c>
      <c r="B57" s="42">
        <v>7520</v>
      </c>
      <c r="C57" s="43"/>
      <c r="D57" s="50"/>
      <c r="E57" s="55"/>
      <c r="F57" s="51"/>
    </row>
    <row r="58" spans="1:6" s="30" customFormat="1" ht="15" customHeight="1">
      <c r="A58" s="43" t="s">
        <v>88</v>
      </c>
      <c r="B58" s="42">
        <v>9520</v>
      </c>
      <c r="C58" s="43"/>
      <c r="D58" s="50"/>
      <c r="E58" s="55"/>
      <c r="F58" s="51"/>
    </row>
    <row r="59" spans="1:6" s="30" customFormat="1" ht="15" customHeight="1">
      <c r="A59" s="43" t="s">
        <v>89</v>
      </c>
      <c r="B59" s="42">
        <v>17700</v>
      </c>
      <c r="C59" s="43"/>
      <c r="D59" s="50"/>
      <c r="E59" s="55"/>
      <c r="F59" s="51"/>
    </row>
    <row r="60" spans="1:6" s="30" customFormat="1" ht="15" customHeight="1">
      <c r="A60" s="43" t="s">
        <v>90</v>
      </c>
      <c r="B60" s="42">
        <v>20</v>
      </c>
      <c r="C60" s="43"/>
      <c r="D60" s="50"/>
      <c r="E60" s="55"/>
      <c r="F60" s="51"/>
    </row>
    <row r="61" spans="1:6" s="30" customFormat="1" ht="15" customHeight="1">
      <c r="A61" s="56" t="s">
        <v>91</v>
      </c>
      <c r="B61" s="42">
        <v>117000</v>
      </c>
      <c r="C61" s="49"/>
      <c r="D61" s="50"/>
      <c r="E61" s="55"/>
      <c r="F61" s="51"/>
    </row>
    <row r="62" spans="1:6" s="30" customFormat="1" ht="15" customHeight="1">
      <c r="A62" s="43" t="s">
        <v>92</v>
      </c>
      <c r="B62" s="42">
        <v>117000</v>
      </c>
      <c r="C62" s="43"/>
      <c r="D62" s="50"/>
      <c r="E62" s="55"/>
      <c r="F62" s="51"/>
    </row>
    <row r="63" spans="1:6" s="30" customFormat="1" ht="15" customHeight="1">
      <c r="A63" s="43" t="s">
        <v>93</v>
      </c>
      <c r="B63" s="42"/>
      <c r="C63" s="49"/>
      <c r="D63" s="50"/>
      <c r="E63" s="55"/>
      <c r="F63" s="51"/>
    </row>
    <row r="64" spans="1:6" s="30" customFormat="1" ht="15" customHeight="1">
      <c r="A64" s="54" t="s">
        <v>94</v>
      </c>
      <c r="B64" s="42" t="s">
        <v>95</v>
      </c>
      <c r="C64" s="54" t="s">
        <v>96</v>
      </c>
      <c r="D64" s="50" t="s">
        <v>95</v>
      </c>
      <c r="E64" s="55"/>
      <c r="F64" s="51"/>
    </row>
    <row r="65" spans="1:6" s="30" customFormat="1" ht="15" customHeight="1">
      <c r="A65" s="56" t="s">
        <v>97</v>
      </c>
      <c r="B65" s="42"/>
      <c r="C65" s="56" t="s">
        <v>98</v>
      </c>
      <c r="D65" s="50"/>
      <c r="E65" s="55"/>
      <c r="F65" s="51"/>
    </row>
    <row r="66" spans="1:6" s="30" customFormat="1" ht="15" customHeight="1">
      <c r="A66" s="43" t="s">
        <v>99</v>
      </c>
      <c r="B66" s="42"/>
      <c r="C66" s="43" t="s">
        <v>100</v>
      </c>
      <c r="D66" s="50"/>
      <c r="E66" s="55"/>
      <c r="F66" s="51"/>
    </row>
    <row r="67" spans="1:6" s="30" customFormat="1" ht="15" customHeight="1">
      <c r="A67" s="43" t="s">
        <v>101</v>
      </c>
      <c r="B67" s="42"/>
      <c r="C67" s="43" t="s">
        <v>102</v>
      </c>
      <c r="D67" s="50">
        <f>SUM(B66:B67)-D66</f>
        <v>0</v>
      </c>
      <c r="E67" s="55"/>
      <c r="F67" s="51"/>
    </row>
    <row r="68" spans="1:6" s="30" customFormat="1" ht="15" customHeight="1">
      <c r="A68" s="43" t="s">
        <v>103</v>
      </c>
      <c r="B68" s="42"/>
      <c r="C68" s="43"/>
      <c r="D68" s="50"/>
      <c r="E68" s="55"/>
      <c r="F68" s="51"/>
    </row>
    <row r="69" spans="1:6" s="30" customFormat="1" ht="15" customHeight="1">
      <c r="A69" s="43" t="s">
        <v>104</v>
      </c>
      <c r="B69" s="42">
        <v>5000</v>
      </c>
      <c r="C69" s="43" t="s">
        <v>105</v>
      </c>
      <c r="D69" s="50">
        <v>0</v>
      </c>
      <c r="E69" s="55"/>
      <c r="F69" s="51"/>
    </row>
    <row r="70" spans="1:6" s="30" customFormat="1" ht="15" customHeight="1">
      <c r="A70" s="43"/>
      <c r="B70" s="42"/>
      <c r="C70" s="43" t="s">
        <v>106</v>
      </c>
      <c r="D70" s="50"/>
      <c r="E70" s="55"/>
      <c r="F70" s="51"/>
    </row>
    <row r="71" spans="1:6" s="30" customFormat="1" ht="15" customHeight="1">
      <c r="A71" s="43"/>
      <c r="B71" s="50"/>
      <c r="C71" s="43" t="s">
        <v>107</v>
      </c>
      <c r="D71" s="50"/>
      <c r="E71" s="55"/>
      <c r="F71" s="51"/>
    </row>
    <row r="72" spans="1:6" s="30" customFormat="1" ht="15" customHeight="1">
      <c r="A72" s="43"/>
      <c r="B72" s="50"/>
      <c r="C72" s="43" t="s">
        <v>108</v>
      </c>
      <c r="D72" s="50">
        <f>D70-D71</f>
        <v>0</v>
      </c>
      <c r="E72" s="55"/>
      <c r="F72" s="51"/>
    </row>
    <row r="73" spans="1:6" s="30" customFormat="1" ht="15" customHeight="1">
      <c r="A73" s="52" t="s">
        <v>109</v>
      </c>
      <c r="B73" s="60">
        <f>SUM(B34,B36,B65,B66,B67,B68,B69)</f>
        <v>285286</v>
      </c>
      <c r="C73" s="52" t="s">
        <v>110</v>
      </c>
      <c r="D73" s="60">
        <f>SUM(D35,D36,D66,D65,D67,D69,D70)</f>
        <v>285286</v>
      </c>
      <c r="E73" s="55"/>
      <c r="F73" s="51"/>
    </row>
    <row r="74" ht="18" customHeight="1"/>
    <row r="75" ht="18" customHeight="1"/>
    <row r="76" ht="18" customHeight="1"/>
  </sheetData>
  <sheetProtection/>
  <mergeCells count="2">
    <mergeCell ref="A2:D2"/>
    <mergeCell ref="C3:D3"/>
  </mergeCells>
  <printOptions/>
  <pageMargins left="0.5895833333333333" right="0.6298611111111111" top="0.6694444444444444" bottom="0.9444444444444444" header="0.2361111111111111" footer="0.22986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22" sqref="A22"/>
    </sheetView>
  </sheetViews>
  <sheetFormatPr defaultColWidth="9.00390625" defaultRowHeight="14.25"/>
  <cols>
    <col min="1" max="1" width="21.125" style="0" customWidth="1"/>
    <col min="2" max="4" width="12.75390625" style="0" customWidth="1"/>
    <col min="5" max="5" width="13.25390625" style="0" customWidth="1"/>
  </cols>
  <sheetData>
    <row r="1" ht="18.75">
      <c r="A1" s="1" t="s">
        <v>111</v>
      </c>
    </row>
    <row r="2" spans="1:5" ht="25.5">
      <c r="A2" s="2" t="s">
        <v>112</v>
      </c>
      <c r="B2" s="2"/>
      <c r="C2" s="2"/>
      <c r="D2" s="2"/>
      <c r="E2" s="2"/>
    </row>
    <row r="3" spans="1:5" ht="38.25" customHeight="1">
      <c r="A3" s="3" t="s">
        <v>113</v>
      </c>
      <c r="B3" s="4"/>
      <c r="C3" s="5"/>
      <c r="D3" s="5"/>
      <c r="E3" s="6" t="s">
        <v>2</v>
      </c>
    </row>
    <row r="4" spans="1:5" ht="25.5" customHeight="1">
      <c r="A4" s="7" t="s">
        <v>114</v>
      </c>
      <c r="B4" s="8" t="s">
        <v>115</v>
      </c>
      <c r="C4" s="8" t="s">
        <v>116</v>
      </c>
      <c r="D4" s="9" t="s">
        <v>117</v>
      </c>
      <c r="E4" s="9" t="s">
        <v>118</v>
      </c>
    </row>
    <row r="5" spans="1:5" ht="25.5" customHeight="1">
      <c r="A5" s="10" t="s">
        <v>119</v>
      </c>
      <c r="B5" s="11">
        <f>SUM(B6:B25)</f>
        <v>279483</v>
      </c>
      <c r="C5" s="11">
        <f>SUM(C6:C25)</f>
        <v>280980</v>
      </c>
      <c r="D5" s="11">
        <f>C5-B5</f>
        <v>1497</v>
      </c>
      <c r="E5" s="12">
        <f>(B5-C5)/C5*100</f>
        <v>-0.5327781336749947</v>
      </c>
    </row>
    <row r="6" spans="1:5" ht="25.5" customHeight="1">
      <c r="A6" s="13" t="s">
        <v>120</v>
      </c>
      <c r="B6" s="14">
        <v>23700</v>
      </c>
      <c r="C6" s="15">
        <v>23750</v>
      </c>
      <c r="D6" s="14">
        <f aca="true" t="shared" si="0" ref="D6:D23">C6-B6</f>
        <v>50</v>
      </c>
      <c r="E6" s="16">
        <f aca="true" t="shared" si="1" ref="E6:E23">(B6-C6)/C6*100</f>
        <v>-0.21052631578947367</v>
      </c>
    </row>
    <row r="7" spans="1:5" ht="25.5" customHeight="1">
      <c r="A7" s="17" t="s">
        <v>121</v>
      </c>
      <c r="B7" s="14"/>
      <c r="C7" s="15"/>
      <c r="D7" s="14">
        <f t="shared" si="0"/>
        <v>0</v>
      </c>
      <c r="E7" s="16"/>
    </row>
    <row r="8" spans="1:5" ht="25.5" customHeight="1">
      <c r="A8" s="17" t="s">
        <v>122</v>
      </c>
      <c r="B8" s="14">
        <v>11000</v>
      </c>
      <c r="C8" s="15">
        <v>11350</v>
      </c>
      <c r="D8" s="14">
        <f t="shared" si="0"/>
        <v>350</v>
      </c>
      <c r="E8" s="16">
        <f t="shared" si="1"/>
        <v>-3.0837004405286343</v>
      </c>
    </row>
    <row r="9" spans="1:5" ht="25.5" customHeight="1">
      <c r="A9" s="17" t="s">
        <v>123</v>
      </c>
      <c r="B9" s="18">
        <v>37507</v>
      </c>
      <c r="C9" s="19">
        <v>37800</v>
      </c>
      <c r="D9" s="14">
        <f t="shared" si="0"/>
        <v>293</v>
      </c>
      <c r="E9" s="16">
        <f t="shared" si="1"/>
        <v>-0.7751322751322751</v>
      </c>
    </row>
    <row r="10" spans="1:5" ht="25.5" customHeight="1">
      <c r="A10" s="17" t="s">
        <v>124</v>
      </c>
      <c r="B10" s="18">
        <v>350</v>
      </c>
      <c r="C10" s="19">
        <v>480</v>
      </c>
      <c r="D10" s="14">
        <f t="shared" si="0"/>
        <v>130</v>
      </c>
      <c r="E10" s="16">
        <f t="shared" si="1"/>
        <v>-27.083333333333332</v>
      </c>
    </row>
    <row r="11" spans="1:5" ht="25.5" customHeight="1">
      <c r="A11" s="17" t="s">
        <v>125</v>
      </c>
      <c r="B11" s="18">
        <v>4550</v>
      </c>
      <c r="C11" s="19">
        <v>4650</v>
      </c>
      <c r="D11" s="14">
        <f t="shared" si="0"/>
        <v>100</v>
      </c>
      <c r="E11" s="16">
        <f t="shared" si="1"/>
        <v>-2.1505376344086025</v>
      </c>
    </row>
    <row r="12" spans="1:5" ht="25.5" customHeight="1">
      <c r="A12" s="17" t="s">
        <v>126</v>
      </c>
      <c r="B12" s="18">
        <v>57000</v>
      </c>
      <c r="C12" s="19">
        <v>57489</v>
      </c>
      <c r="D12" s="14">
        <f t="shared" si="0"/>
        <v>489</v>
      </c>
      <c r="E12" s="16">
        <f t="shared" si="1"/>
        <v>-0.8505975056097688</v>
      </c>
    </row>
    <row r="13" spans="1:5" ht="25.5" customHeight="1">
      <c r="A13" s="17" t="s">
        <v>127</v>
      </c>
      <c r="B13" s="14">
        <v>26000</v>
      </c>
      <c r="C13" s="15">
        <v>26580</v>
      </c>
      <c r="D13" s="14">
        <f t="shared" si="0"/>
        <v>580</v>
      </c>
      <c r="E13" s="16">
        <f t="shared" si="1"/>
        <v>-2.18209179834462</v>
      </c>
    </row>
    <row r="14" spans="1:5" ht="25.5" customHeight="1">
      <c r="A14" s="17" t="s">
        <v>128</v>
      </c>
      <c r="B14" s="14">
        <v>7000</v>
      </c>
      <c r="C14" s="15">
        <v>7227</v>
      </c>
      <c r="D14" s="14">
        <f t="shared" si="0"/>
        <v>227</v>
      </c>
      <c r="E14" s="16">
        <f t="shared" si="1"/>
        <v>-3.1409990314099905</v>
      </c>
    </row>
    <row r="15" spans="1:5" ht="25.5" customHeight="1">
      <c r="A15" s="17" t="s">
        <v>129</v>
      </c>
      <c r="B15" s="14">
        <v>34000</v>
      </c>
      <c r="C15" s="15">
        <v>34650</v>
      </c>
      <c r="D15" s="14">
        <f t="shared" si="0"/>
        <v>650</v>
      </c>
      <c r="E15" s="16">
        <f t="shared" si="1"/>
        <v>-1.875901875901876</v>
      </c>
    </row>
    <row r="16" spans="1:5" ht="25.5" customHeight="1">
      <c r="A16" s="17" t="s">
        <v>130</v>
      </c>
      <c r="B16" s="14">
        <v>40000</v>
      </c>
      <c r="C16" s="15">
        <v>40560</v>
      </c>
      <c r="D16" s="14">
        <f t="shared" si="0"/>
        <v>560</v>
      </c>
      <c r="E16" s="16">
        <f t="shared" si="1"/>
        <v>-1.3806706114398422</v>
      </c>
    </row>
    <row r="17" spans="1:5" ht="25.5" customHeight="1">
      <c r="A17" s="17" t="s">
        <v>131</v>
      </c>
      <c r="B17" s="14">
        <v>4000</v>
      </c>
      <c r="C17" s="15">
        <v>4056</v>
      </c>
      <c r="D17" s="14">
        <f t="shared" si="0"/>
        <v>56</v>
      </c>
      <c r="E17" s="16">
        <f t="shared" si="1"/>
        <v>-1.3806706114398422</v>
      </c>
    </row>
    <row r="18" spans="1:5" ht="25.5" customHeight="1">
      <c r="A18" s="17" t="s">
        <v>132</v>
      </c>
      <c r="B18" s="14">
        <v>6000</v>
      </c>
      <c r="C18" s="15">
        <v>6973</v>
      </c>
      <c r="D18" s="14">
        <f t="shared" si="0"/>
        <v>973</v>
      </c>
      <c r="E18" s="16">
        <f t="shared" si="1"/>
        <v>-13.953821884411303</v>
      </c>
    </row>
    <row r="19" spans="1:5" ht="25.5" customHeight="1">
      <c r="A19" s="17" t="s">
        <v>133</v>
      </c>
      <c r="B19" s="14">
        <v>2000</v>
      </c>
      <c r="C19" s="15">
        <v>2500</v>
      </c>
      <c r="D19" s="14">
        <f t="shared" si="0"/>
        <v>500</v>
      </c>
      <c r="E19" s="16">
        <f t="shared" si="1"/>
        <v>-20</v>
      </c>
    </row>
    <row r="20" spans="1:5" ht="25.5" customHeight="1">
      <c r="A20" s="17" t="s">
        <v>134</v>
      </c>
      <c r="B20" s="14">
        <v>3100</v>
      </c>
      <c r="C20" s="15">
        <v>3200</v>
      </c>
      <c r="D20" s="14">
        <f t="shared" si="0"/>
        <v>100</v>
      </c>
      <c r="E20" s="16">
        <f t="shared" si="1"/>
        <v>-3.125</v>
      </c>
    </row>
    <row r="21" spans="1:5" ht="25.5" customHeight="1">
      <c r="A21" s="17" t="s">
        <v>135</v>
      </c>
      <c r="B21" s="14">
        <v>13900</v>
      </c>
      <c r="C21" s="15">
        <v>14000</v>
      </c>
      <c r="D21" s="14">
        <f t="shared" si="0"/>
        <v>100</v>
      </c>
      <c r="E21" s="16">
        <f t="shared" si="1"/>
        <v>-0.7142857142857143</v>
      </c>
    </row>
    <row r="22" spans="1:5" ht="25.5" customHeight="1">
      <c r="A22" s="17" t="s">
        <v>136</v>
      </c>
      <c r="B22" s="14">
        <v>600</v>
      </c>
      <c r="C22" s="15">
        <v>760</v>
      </c>
      <c r="D22" s="14">
        <f t="shared" si="0"/>
        <v>160</v>
      </c>
      <c r="E22" s="16">
        <f t="shared" si="1"/>
        <v>-21.052631578947366</v>
      </c>
    </row>
    <row r="23" spans="1:5" ht="25.5" customHeight="1">
      <c r="A23" s="17" t="s">
        <v>137</v>
      </c>
      <c r="B23" s="14">
        <v>8776</v>
      </c>
      <c r="C23" s="15">
        <v>4955</v>
      </c>
      <c r="D23" s="14">
        <f t="shared" si="0"/>
        <v>-3821</v>
      </c>
      <c r="E23" s="20">
        <f t="shared" si="1"/>
        <v>77.11402623612513</v>
      </c>
    </row>
    <row r="24" spans="1:5" ht="25.5" customHeight="1">
      <c r="A24" s="17" t="s">
        <v>138</v>
      </c>
      <c r="B24" s="14"/>
      <c r="C24" s="15"/>
      <c r="D24" s="21"/>
      <c r="E24" s="22"/>
    </row>
    <row r="25" spans="1:5" ht="25.5" customHeight="1">
      <c r="A25" s="23" t="s">
        <v>139</v>
      </c>
      <c r="B25" s="24"/>
      <c r="C25" s="25"/>
      <c r="D25" s="21"/>
      <c r="E25" s="22"/>
    </row>
    <row r="26" spans="4:5" ht="14.25">
      <c r="D26" s="26"/>
      <c r="E26" s="26"/>
    </row>
  </sheetData>
  <sheetProtection/>
  <mergeCells count="1">
    <mergeCell ref="A2:E2"/>
  </mergeCells>
  <printOptions/>
  <pageMargins left="1.05" right="0.1597222222222222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계련</cp:lastModifiedBy>
  <cp:lastPrinted>2017-12-02T03:44:03Z</cp:lastPrinted>
  <dcterms:created xsi:type="dcterms:W3CDTF">2013-09-23T06:45:15Z</dcterms:created>
  <dcterms:modified xsi:type="dcterms:W3CDTF">2024-03-29T05:40:43Z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E8378C296FF84CD68F2E2153EFA1C974_12</vt:lpwstr>
  </property>
</Properties>
</file>